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T\Boletín_2024-25\Boletín III trimestre de 2025\Boletín III trimestre de 2025_Revisado VT\"/>
    </mc:Choice>
  </mc:AlternateContent>
  <bookViews>
    <workbookView xWindow="0" yWindow="0" windowWidth="28800" windowHeight="11835"/>
  </bookViews>
  <sheets>
    <sheet name="Cuadro 4" sheetId="1" r:id="rId1"/>
  </sheets>
  <definedNames>
    <definedName name="_xlnm.Print_Area" localSheetId="0">'Cuadro 4'!$A$1:$F$59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  <c r="B31" i="1"/>
  <c r="D30" i="1"/>
  <c r="D29" i="1"/>
  <c r="D28" i="1"/>
  <c r="D27" i="1" s="1"/>
  <c r="F27" i="1"/>
  <c r="E27" i="1"/>
  <c r="C27" i="1"/>
  <c r="B27" i="1"/>
  <c r="F17" i="1" l="1"/>
  <c r="E15" i="1"/>
  <c r="C15" i="1"/>
  <c r="B15" i="1"/>
  <c r="B14" i="1"/>
  <c r="B13" i="1"/>
  <c r="F25" i="1"/>
  <c r="C25" i="1"/>
  <c r="B25" i="1"/>
  <c r="B23" i="1"/>
  <c r="B21" i="1"/>
  <c r="F19" i="1"/>
  <c r="B17" i="1"/>
  <c r="F15" i="1"/>
  <c r="B24" i="1"/>
  <c r="B19" i="1"/>
  <c r="F18" i="1"/>
  <c r="C14" i="1"/>
  <c r="B22" i="1" l="1"/>
  <c r="C19" i="1"/>
  <c r="E22" i="1"/>
  <c r="E35" i="1"/>
  <c r="B12" i="1"/>
  <c r="E13" i="1"/>
  <c r="C22" i="1"/>
  <c r="B50" i="1"/>
  <c r="E21" i="1"/>
  <c r="C35" i="1"/>
  <c r="E17" i="1"/>
  <c r="D17" i="1" s="1"/>
  <c r="E41" i="1"/>
  <c r="C50" i="1"/>
  <c r="E25" i="1"/>
  <c r="D25" i="1" s="1"/>
  <c r="C41" i="1"/>
  <c r="B41" i="1"/>
  <c r="E50" i="1"/>
  <c r="B35" i="1"/>
  <c r="D15" i="1"/>
  <c r="B20" i="1"/>
  <c r="F16" i="1"/>
  <c r="C17" i="1"/>
  <c r="E26" i="1"/>
  <c r="E14" i="1"/>
  <c r="F14" i="1"/>
  <c r="C18" i="1"/>
  <c r="F41" i="1"/>
  <c r="D41" i="1" s="1"/>
  <c r="C13" i="1"/>
  <c r="C12" i="1" s="1"/>
  <c r="B18" i="1"/>
  <c r="B16" i="1" s="1"/>
  <c r="E19" i="1"/>
  <c r="D19" i="1" s="1"/>
  <c r="C21" i="1"/>
  <c r="F22" i="1"/>
  <c r="B26" i="1"/>
  <c r="F35" i="1"/>
  <c r="F13" i="1"/>
  <c r="E18" i="1"/>
  <c r="D18" i="1" s="1"/>
  <c r="F21" i="1"/>
  <c r="F26" i="1"/>
  <c r="F50" i="1"/>
  <c r="D21" i="1" l="1"/>
  <c r="D22" i="1"/>
  <c r="E20" i="1"/>
  <c r="D50" i="1"/>
  <c r="C26" i="1"/>
  <c r="C11" i="1" s="1"/>
  <c r="D35" i="1"/>
  <c r="B11" i="1"/>
  <c r="D13" i="1"/>
  <c r="C20" i="1"/>
  <c r="D14" i="1"/>
  <c r="E16" i="1"/>
  <c r="D16" i="1" s="1"/>
  <c r="E12" i="1"/>
  <c r="E11" i="1"/>
  <c r="D26" i="1"/>
  <c r="F12" i="1"/>
  <c r="F11" i="1"/>
  <c r="F20" i="1"/>
  <c r="D20" i="1" s="1"/>
  <c r="C16" i="1"/>
  <c r="D11" i="1" l="1"/>
  <c r="D12" i="1"/>
</calcChain>
</file>

<file path=xl/sharedStrings.xml><?xml version="1.0" encoding="utf-8"?>
<sst xmlns="http://schemas.openxmlformats.org/spreadsheetml/2006/main" count="88" uniqueCount="38">
  <si>
    <t>República de Panamá</t>
  </si>
  <si>
    <t>CONTRALORÍA GENERAL DE LA REPÚBLICA</t>
  </si>
  <si>
    <t>Instituto Nacional de Estadística y Censo</t>
  </si>
  <si>
    <t>EN LA REPÚBLICA, SEGÚN REGIÓN Y TRIMESTRE: ENERO-SEPTIEMBRE 2025</t>
  </si>
  <si>
    <t>(Empresas con cinco y más personas empleadas)</t>
  </si>
  <si>
    <t>Región y trimestre</t>
  </si>
  <si>
    <t>Personal                       empleado (1)                   (P)</t>
  </si>
  <si>
    <t>En miles de balboas (P)</t>
  </si>
  <si>
    <t>Remuneraciones pagadas</t>
  </si>
  <si>
    <t>Ingresos                       totales</t>
  </si>
  <si>
    <t>Ingresos por:</t>
  </si>
  <si>
    <t>Actividad principal</t>
  </si>
  <si>
    <t>Otros ingresos</t>
  </si>
  <si>
    <t>TOTAL DE LA REPÚBLICA</t>
  </si>
  <si>
    <t>Primer trimestre</t>
  </si>
  <si>
    <t>Enero</t>
  </si>
  <si>
    <t>Febrero</t>
  </si>
  <si>
    <t>Marzo</t>
  </si>
  <si>
    <t>Segundo trimestre</t>
  </si>
  <si>
    <t>Abril</t>
  </si>
  <si>
    <t>Mayo</t>
  </si>
  <si>
    <t>Junio</t>
  </si>
  <si>
    <t>Tercer trimestre</t>
  </si>
  <si>
    <t>Julio</t>
  </si>
  <si>
    <t>Agosto</t>
  </si>
  <si>
    <t xml:space="preserve">  Hombres</t>
  </si>
  <si>
    <t>..</t>
  </si>
  <si>
    <t xml:space="preserve">  Mujeres</t>
  </si>
  <si>
    <t>Septiembre</t>
  </si>
  <si>
    <t>Panamá</t>
  </si>
  <si>
    <t xml:space="preserve">      Tercer trimestre</t>
  </si>
  <si>
    <t>Resto del país</t>
  </si>
  <si>
    <t xml:space="preserve">NOTA:  Las diferencias en los valores obedecen al redondeo en el procesamiento automático de los datos.  </t>
  </si>
  <si>
    <t>(1) El total de personal empleado es un promedio de los 9 meses.</t>
  </si>
  <si>
    <t>(P) Cifras preliminares.</t>
  </si>
  <si>
    <t xml:space="preserve">Cuadro 4. PERSONAL EMPLEADO, REMUNERACIONES PAGADAS E INGRESOS TOTALES  </t>
  </si>
  <si>
    <t>COMERCIO AL POR MAYOR</t>
  </si>
  <si>
    <t>.. Dato no aplicable al grupo o categoría.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</si>
</sst>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2" fillId="3" borderId="0" xfId="0" applyFont="1" applyFill="1"/>
    <xf numFmtId="0" fontId="2" fillId="3" borderId="0" xfId="0" applyFont="1" applyFill="1" applyBorder="1"/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8" xfId="0" applyNumberFormat="1" applyFont="1" applyFill="1" applyBorder="1" applyAlignment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3" fontId="1" fillId="2" borderId="8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2" fillId="3" borderId="0" xfId="0" applyNumberFormat="1" applyFont="1" applyFill="1"/>
    <xf numFmtId="0" fontId="2" fillId="0" borderId="0" xfId="0" applyFont="1"/>
    <xf numFmtId="3" fontId="1" fillId="2" borderId="8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0" fontId="2" fillId="6" borderId="0" xfId="0" applyFont="1" applyFill="1"/>
    <xf numFmtId="3" fontId="1" fillId="2" borderId="9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0" fontId="1" fillId="5" borderId="0" xfId="0" applyFont="1" applyFill="1"/>
    <xf numFmtId="3" fontId="1" fillId="2" borderId="0" xfId="0" applyNumberFormat="1" applyFont="1" applyFill="1"/>
    <xf numFmtId="0" fontId="1" fillId="5" borderId="0" xfId="1" applyFont="1" applyFill="1"/>
    <xf numFmtId="3" fontId="3" fillId="2" borderId="11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0" fontId="1" fillId="2" borderId="12" xfId="1" applyFont="1" applyFill="1" applyBorder="1" applyAlignment="1">
      <alignment vertical="center"/>
    </xf>
    <xf numFmtId="0" fontId="1" fillId="2" borderId="12" xfId="1" applyFont="1" applyFill="1" applyBorder="1" applyAlignment="1">
      <alignment horizontal="left" indent="1"/>
    </xf>
    <xf numFmtId="0" fontId="5" fillId="5" borderId="12" xfId="0" applyFont="1" applyFill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0" fontId="1" fillId="2" borderId="12" xfId="1" applyFont="1" applyFill="1" applyBorder="1" applyAlignment="1">
      <alignment horizontal="left" vertical="center" indent="1"/>
    </xf>
    <xf numFmtId="0" fontId="1" fillId="2" borderId="12" xfId="1" applyFont="1" applyFill="1" applyBorder="1" applyAlignment="1">
      <alignment horizontal="left" vertical="center" indent="2"/>
    </xf>
    <xf numFmtId="0" fontId="1" fillId="2" borderId="12" xfId="1" applyFont="1" applyFill="1" applyBorder="1" applyAlignment="1">
      <alignment horizontal="left" vertical="center" indent="3"/>
    </xf>
    <xf numFmtId="0" fontId="1" fillId="2" borderId="13" xfId="1" applyFont="1" applyFill="1" applyBorder="1" applyAlignment="1">
      <alignment horizontal="left" vertical="center" indent="3"/>
    </xf>
    <xf numFmtId="0" fontId="3" fillId="2" borderId="11" xfId="1" applyFont="1" applyFill="1" applyBorder="1" applyAlignment="1">
      <alignment horizontal="center" vertical="center"/>
    </xf>
    <xf numFmtId="0" fontId="2" fillId="5" borderId="0" xfId="1" applyFont="1" applyFill="1"/>
    <xf numFmtId="3" fontId="6" fillId="2" borderId="0" xfId="0" applyNumberFormat="1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  <pageSetUpPr fitToPage="1"/>
  </sheetPr>
  <dimension ref="A1:BT490"/>
  <sheetViews>
    <sheetView tabSelected="1" zoomScaleNormal="100" workbookViewId="0">
      <selection activeCell="A59" sqref="A59"/>
    </sheetView>
  </sheetViews>
  <sheetFormatPr baseColWidth="10" defaultRowHeight="12.75" x14ac:dyDescent="0.2"/>
  <cols>
    <col min="1" max="1" width="35.140625" style="15" customWidth="1"/>
    <col min="2" max="6" width="17.7109375" style="15" customWidth="1"/>
    <col min="7" max="72" width="11.42578125" style="1"/>
    <col min="73" max="16384" width="11.42578125" style="15"/>
  </cols>
  <sheetData>
    <row r="1" spans="1:8" x14ac:dyDescent="0.2">
      <c r="A1" s="39" t="s">
        <v>0</v>
      </c>
      <c r="B1" s="39"/>
      <c r="C1" s="39"/>
      <c r="D1" s="39"/>
      <c r="E1" s="39"/>
      <c r="F1" s="39"/>
    </row>
    <row r="2" spans="1:8" x14ac:dyDescent="0.2">
      <c r="A2" s="38" t="s">
        <v>1</v>
      </c>
      <c r="B2" s="38"/>
      <c r="C2" s="38"/>
      <c r="D2" s="38"/>
      <c r="E2" s="38"/>
      <c r="F2" s="38"/>
    </row>
    <row r="3" spans="1:8" x14ac:dyDescent="0.2">
      <c r="A3" s="39" t="s">
        <v>2</v>
      </c>
      <c r="B3" s="39"/>
      <c r="C3" s="39"/>
      <c r="D3" s="39"/>
      <c r="E3" s="39"/>
      <c r="F3" s="39"/>
    </row>
    <row r="4" spans="1:8" ht="30" customHeight="1" x14ac:dyDescent="0.2">
      <c r="A4" s="38" t="s">
        <v>36</v>
      </c>
      <c r="B4" s="38"/>
      <c r="C4" s="38"/>
      <c r="D4" s="38"/>
      <c r="E4" s="38"/>
      <c r="F4" s="38"/>
    </row>
    <row r="5" spans="1:8" ht="21" customHeight="1" x14ac:dyDescent="0.2">
      <c r="A5" s="38" t="s">
        <v>35</v>
      </c>
      <c r="B5" s="38"/>
      <c r="C5" s="38"/>
      <c r="D5" s="38"/>
      <c r="E5" s="38"/>
      <c r="F5" s="38"/>
    </row>
    <row r="6" spans="1:8" x14ac:dyDescent="0.2">
      <c r="A6" s="38" t="s">
        <v>3</v>
      </c>
      <c r="B6" s="38"/>
      <c r="C6" s="38"/>
      <c r="D6" s="38"/>
      <c r="E6" s="38"/>
      <c r="F6" s="38"/>
    </row>
    <row r="7" spans="1:8" ht="24.95" customHeight="1" x14ac:dyDescent="0.2">
      <c r="A7" s="40" t="s">
        <v>4</v>
      </c>
      <c r="B7" s="40"/>
      <c r="C7" s="40"/>
      <c r="D7" s="40"/>
      <c r="E7" s="40"/>
      <c r="F7" s="40"/>
      <c r="G7" s="2"/>
    </row>
    <row r="8" spans="1:8" ht="30" customHeight="1" x14ac:dyDescent="0.2">
      <c r="A8" s="41" t="s">
        <v>5</v>
      </c>
      <c r="B8" s="43" t="s">
        <v>6</v>
      </c>
      <c r="C8" s="43" t="s">
        <v>7</v>
      </c>
      <c r="D8" s="43"/>
      <c r="E8" s="43"/>
      <c r="F8" s="45"/>
      <c r="G8" s="2"/>
    </row>
    <row r="9" spans="1:8" ht="30" customHeight="1" x14ac:dyDescent="0.2">
      <c r="A9" s="41"/>
      <c r="B9" s="43"/>
      <c r="C9" s="43" t="s">
        <v>8</v>
      </c>
      <c r="D9" s="43" t="s">
        <v>9</v>
      </c>
      <c r="E9" s="46" t="s">
        <v>10</v>
      </c>
      <c r="F9" s="47"/>
      <c r="G9" s="2"/>
    </row>
    <row r="10" spans="1:8" ht="34.700000000000003" customHeight="1" x14ac:dyDescent="0.2">
      <c r="A10" s="42"/>
      <c r="B10" s="44"/>
      <c r="C10" s="44"/>
      <c r="D10" s="44"/>
      <c r="E10" s="3" t="s">
        <v>11</v>
      </c>
      <c r="F10" s="4" t="s">
        <v>12</v>
      </c>
      <c r="G10" s="2"/>
    </row>
    <row r="11" spans="1:8" ht="33" customHeight="1" x14ac:dyDescent="0.2">
      <c r="A11" s="35" t="s">
        <v>13</v>
      </c>
      <c r="B11" s="21">
        <f>AVERAGE(B13,B14,B15,B17,B18,B19,B21,B22,B25)</f>
        <v>74412.07672222222</v>
      </c>
      <c r="C11" s="5">
        <f>+C26+C41</f>
        <v>1236965.6635315001</v>
      </c>
      <c r="D11" s="5">
        <f>SUM(E11:F11)</f>
        <v>35101170.562800892</v>
      </c>
      <c r="E11" s="5">
        <f>SUM(E13,E14,E15,E17,E18,E19,E21,E22,E25)</f>
        <v>34802520.454424195</v>
      </c>
      <c r="F11" s="6">
        <f>SUM(F13,F14,F15,F17,F18,F19,F21,F22,F25)</f>
        <v>298650.10837669997</v>
      </c>
      <c r="G11" s="2"/>
    </row>
    <row r="12" spans="1:8" ht="30" customHeight="1" x14ac:dyDescent="0.2">
      <c r="A12" s="27" t="s">
        <v>14</v>
      </c>
      <c r="B12" s="22">
        <f>AVERAGE(B13,B14,B15)</f>
        <v>74419.171600000001</v>
      </c>
      <c r="C12" s="7">
        <f>SUM(C13,C14,C15)</f>
        <v>399963.29095309996</v>
      </c>
      <c r="D12" s="7">
        <f>+E12+F12</f>
        <v>11293661.9558999</v>
      </c>
      <c r="E12" s="7">
        <f>SUM(E13,E14,E15)</f>
        <v>11175603.4194819</v>
      </c>
      <c r="F12" s="8">
        <f>SUM(F13,F14,F15)</f>
        <v>118058.536418</v>
      </c>
      <c r="G12" s="2"/>
    </row>
    <row r="13" spans="1:8" x14ac:dyDescent="0.2">
      <c r="A13" s="28" t="s">
        <v>15</v>
      </c>
      <c r="B13" s="23">
        <f t="shared" ref="B13:C15" si="0">SUM(B28,B43)</f>
        <v>74500.467099999994</v>
      </c>
      <c r="C13" s="9">
        <f t="shared" si="0"/>
        <v>131730.0255893</v>
      </c>
      <c r="D13" s="9">
        <f t="shared" ref="D13:D22" si="1">SUM(E13:F13)</f>
        <v>3981386.9650626001</v>
      </c>
      <c r="E13" s="9">
        <f t="shared" ref="E13:F15" si="2">SUM(E28,E43)</f>
        <v>3939112.3024247</v>
      </c>
      <c r="F13" s="10">
        <f t="shared" si="2"/>
        <v>42274.662637899994</v>
      </c>
      <c r="G13" s="2"/>
    </row>
    <row r="14" spans="1:8" x14ac:dyDescent="0.2">
      <c r="A14" s="28" t="s">
        <v>16</v>
      </c>
      <c r="B14" s="23">
        <f t="shared" si="0"/>
        <v>74077.19709999999</v>
      </c>
      <c r="C14" s="9">
        <f t="shared" si="0"/>
        <v>129689.9836792</v>
      </c>
      <c r="D14" s="9">
        <f t="shared" si="1"/>
        <v>3494915.5650105001</v>
      </c>
      <c r="E14" s="9">
        <f t="shared" si="2"/>
        <v>3458928.3997488003</v>
      </c>
      <c r="F14" s="10">
        <f t="shared" si="2"/>
        <v>35987.1652617</v>
      </c>
      <c r="G14" s="2"/>
    </row>
    <row r="15" spans="1:8" x14ac:dyDescent="0.2">
      <c r="A15" s="28" t="s">
        <v>17</v>
      </c>
      <c r="B15" s="23">
        <f t="shared" si="0"/>
        <v>74679.850599999991</v>
      </c>
      <c r="C15" s="9">
        <f t="shared" si="0"/>
        <v>138543.28168459999</v>
      </c>
      <c r="D15" s="9">
        <f t="shared" si="1"/>
        <v>3817359.4258268001</v>
      </c>
      <c r="E15" s="9">
        <f t="shared" si="2"/>
        <v>3777562.7173084002</v>
      </c>
      <c r="F15" s="10">
        <f t="shared" si="2"/>
        <v>39796.708518400003</v>
      </c>
      <c r="G15" s="2"/>
    </row>
    <row r="16" spans="1:8" ht="30" customHeight="1" x14ac:dyDescent="0.2">
      <c r="A16" s="27" t="s">
        <v>18</v>
      </c>
      <c r="B16" s="22">
        <f>AVERAGE(B17,B18,B19)</f>
        <v>74519.255966666664</v>
      </c>
      <c r="C16" s="7">
        <f>SUM(C17,C18,C19)</f>
        <v>424628.15424229996</v>
      </c>
      <c r="D16" s="7">
        <f>+E16+F16</f>
        <v>10942287.446681</v>
      </c>
      <c r="E16" s="7">
        <f>SUM(E17,E18,E19)</f>
        <v>10853353.912184</v>
      </c>
      <c r="F16" s="8">
        <f>SUM(F17,F18,F19)</f>
        <v>88933.534497000001</v>
      </c>
      <c r="G16" s="2"/>
      <c r="H16" s="11"/>
    </row>
    <row r="17" spans="1:70" x14ac:dyDescent="0.2">
      <c r="A17" s="28" t="s">
        <v>19</v>
      </c>
      <c r="B17" s="23">
        <f t="shared" ref="B17:C19" si="3">SUM(B32,B47)</f>
        <v>74593.577300000004</v>
      </c>
      <c r="C17" s="9">
        <f>SUM(C32,C47)</f>
        <v>167418.21572919999</v>
      </c>
      <c r="D17" s="9">
        <f t="shared" si="1"/>
        <v>3942113.8140870002</v>
      </c>
      <c r="E17" s="9">
        <f t="shared" ref="E17:F19" si="4">SUM(E32,E47)</f>
        <v>3908741.9529023003</v>
      </c>
      <c r="F17" s="10">
        <f t="shared" si="4"/>
        <v>33371.861184699999</v>
      </c>
      <c r="G17" s="2"/>
    </row>
    <row r="18" spans="1:70" x14ac:dyDescent="0.2">
      <c r="A18" s="28" t="s">
        <v>20</v>
      </c>
      <c r="B18" s="23">
        <f t="shared" si="3"/>
        <v>74442.790400000013</v>
      </c>
      <c r="C18" s="9">
        <f t="shared" si="3"/>
        <v>127327.67168829999</v>
      </c>
      <c r="D18" s="9">
        <f t="shared" si="1"/>
        <v>3566078.6384745999</v>
      </c>
      <c r="E18" s="9">
        <f t="shared" si="4"/>
        <v>3538591.6370318001</v>
      </c>
      <c r="F18" s="10">
        <f t="shared" si="4"/>
        <v>27487.001442799999</v>
      </c>
      <c r="G18" s="2"/>
    </row>
    <row r="19" spans="1:70" x14ac:dyDescent="0.2">
      <c r="A19" s="28" t="s">
        <v>21</v>
      </c>
      <c r="B19" s="23">
        <f t="shared" si="3"/>
        <v>74521.400199999989</v>
      </c>
      <c r="C19" s="9">
        <f t="shared" si="3"/>
        <v>129882.2668248</v>
      </c>
      <c r="D19" s="9">
        <f t="shared" si="1"/>
        <v>3434094.9941193997</v>
      </c>
      <c r="E19" s="9">
        <f t="shared" si="4"/>
        <v>3406020.3222498996</v>
      </c>
      <c r="F19" s="10">
        <f t="shared" si="4"/>
        <v>28074.671869500002</v>
      </c>
      <c r="G19" s="2"/>
    </row>
    <row r="20" spans="1:70" ht="30" customHeight="1" x14ac:dyDescent="0.2">
      <c r="A20" s="27" t="s">
        <v>22</v>
      </c>
      <c r="B20" s="22">
        <f>AVERAGE(B21,B22,B25)</f>
        <v>74297.802599999995</v>
      </c>
      <c r="C20" s="7">
        <f>SUM(C21,C22,C25)</f>
        <v>412374.21833610005</v>
      </c>
      <c r="D20" s="7">
        <f>+E20+F20</f>
        <v>12865221.160219999</v>
      </c>
      <c r="E20" s="7">
        <f>SUM(E21,E22,E25)</f>
        <v>12773563.122758299</v>
      </c>
      <c r="F20" s="8">
        <f>SUM(F21,F22,F25)</f>
        <v>91658.037461700005</v>
      </c>
      <c r="G20" s="2"/>
      <c r="H20" s="11"/>
    </row>
    <row r="21" spans="1:70" x14ac:dyDescent="0.2">
      <c r="A21" s="28" t="s">
        <v>23</v>
      </c>
      <c r="B21" s="23">
        <f>SUM(B36,B51)</f>
        <v>74355.21699999999</v>
      </c>
      <c r="C21" s="9">
        <f>SUM(C36,C51)</f>
        <v>127806.0901267</v>
      </c>
      <c r="D21" s="9">
        <f t="shared" si="1"/>
        <v>4798947.6177017</v>
      </c>
      <c r="E21" s="9">
        <f>SUM(E36,E51)</f>
        <v>4769281.3289545001</v>
      </c>
      <c r="F21" s="10">
        <f>SUM(F36,F51)</f>
        <v>29666.288747199997</v>
      </c>
      <c r="G21" s="2"/>
    </row>
    <row r="22" spans="1:70" x14ac:dyDescent="0.2">
      <c r="A22" s="28" t="s">
        <v>24</v>
      </c>
      <c r="B22" s="23">
        <f>SUM(B37,B52)</f>
        <v>74159.470399999991</v>
      </c>
      <c r="C22" s="9">
        <f>SUM(C37,C52)</f>
        <v>160801.0443107</v>
      </c>
      <c r="D22" s="9">
        <f t="shared" si="1"/>
        <v>3935462.6988647003</v>
      </c>
      <c r="E22" s="9">
        <f>SUM(E37,E52)</f>
        <v>3903653.2365704002</v>
      </c>
      <c r="F22" s="10">
        <f>SUM(F37,F52)</f>
        <v>31809.462294299999</v>
      </c>
      <c r="G22" s="2"/>
    </row>
    <row r="23" spans="1:70" s="12" customFormat="1" x14ac:dyDescent="0.2">
      <c r="A23" s="29" t="s">
        <v>25</v>
      </c>
      <c r="B23" s="23">
        <f>SUM(B38,B53)</f>
        <v>48052.898800000003</v>
      </c>
      <c r="C23" s="9" t="s">
        <v>26</v>
      </c>
      <c r="D23" s="9" t="s">
        <v>26</v>
      </c>
      <c r="E23" s="9" t="s">
        <v>26</v>
      </c>
      <c r="F23" s="10" t="s">
        <v>26</v>
      </c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0" s="12" customFormat="1" x14ac:dyDescent="0.2">
      <c r="A24" s="30" t="s">
        <v>27</v>
      </c>
      <c r="B24" s="23">
        <f>SUM(B39,B54)</f>
        <v>26106.571600000003</v>
      </c>
      <c r="C24" s="9" t="s">
        <v>26</v>
      </c>
      <c r="D24" s="9" t="s">
        <v>26</v>
      </c>
      <c r="E24" s="9" t="s">
        <v>26</v>
      </c>
      <c r="F24" s="10" t="s">
        <v>26</v>
      </c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1:70" x14ac:dyDescent="0.2">
      <c r="A25" s="28" t="s">
        <v>28</v>
      </c>
      <c r="B25" s="23">
        <f>SUM(B40,B55)</f>
        <v>74378.720399999991</v>
      </c>
      <c r="C25" s="9">
        <f>SUM(C40,C55)</f>
        <v>123767.0838987</v>
      </c>
      <c r="D25" s="9">
        <f>SUM(E25:F25)</f>
        <v>4130810.8436535997</v>
      </c>
      <c r="E25" s="9">
        <f>SUM(E40,E55)</f>
        <v>4100628.5572333997</v>
      </c>
      <c r="F25" s="10">
        <f>SUM(F40,F55)</f>
        <v>30182.286420199998</v>
      </c>
      <c r="G25" s="2"/>
    </row>
    <row r="26" spans="1:70" ht="35.1" customHeight="1" x14ac:dyDescent="0.2">
      <c r="A26" s="31" t="s">
        <v>29</v>
      </c>
      <c r="B26" s="22">
        <f>AVERAGE(B28,B29,B30,B32,B33,B34,B36,B37,B40)</f>
        <v>69989.15413333333</v>
      </c>
      <c r="C26" s="7">
        <f>+C27+C31+C35</f>
        <v>1188698.0730475001</v>
      </c>
      <c r="D26" s="7">
        <f>SUM(E26:F26)</f>
        <v>34445420.472225696</v>
      </c>
      <c r="E26" s="7">
        <f>SUM(E28,E29,E30,E32,E33,E34,E36,E37,E40)</f>
        <v>34153369.431038998</v>
      </c>
      <c r="F26" s="8">
        <f>SUM(F28,F29,F30,F32,F33,F34,F36,F37,F40)</f>
        <v>292051.04118669999</v>
      </c>
      <c r="G26" s="2"/>
    </row>
    <row r="27" spans="1:70" ht="30" customHeight="1" x14ac:dyDescent="0.2">
      <c r="A27" s="32" t="s">
        <v>14</v>
      </c>
      <c r="B27" s="22">
        <f>+AVERAGE(B28,B29,B30)</f>
        <v>69988.407899999991</v>
      </c>
      <c r="C27" s="7">
        <f>+C28+C29+C30</f>
        <v>384612.44932669995</v>
      </c>
      <c r="D27" s="7">
        <f>+D28+D29+D30</f>
        <v>11095696.623923801</v>
      </c>
      <c r="E27" s="7">
        <f>+E28+E29+E30</f>
        <v>10980079.5222458</v>
      </c>
      <c r="F27" s="8">
        <f>+F28+F29+F30</f>
        <v>115617.10167799999</v>
      </c>
      <c r="G27" s="2"/>
    </row>
    <row r="28" spans="1:70" x14ac:dyDescent="0.2">
      <c r="A28" s="33" t="s">
        <v>15</v>
      </c>
      <c r="B28" s="24">
        <v>70119.813399999999</v>
      </c>
      <c r="C28" s="13">
        <v>126613.3303205</v>
      </c>
      <c r="D28" s="9">
        <f>SUM(E28:F28)</f>
        <v>3915911.6514559998</v>
      </c>
      <c r="E28" s="13">
        <v>3874450.6318180999</v>
      </c>
      <c r="F28" s="14">
        <v>41461.019637899997</v>
      </c>
      <c r="G28" s="2"/>
    </row>
    <row r="29" spans="1:70" x14ac:dyDescent="0.2">
      <c r="A29" s="33" t="s">
        <v>16</v>
      </c>
      <c r="B29" s="23">
        <v>69634.713399999993</v>
      </c>
      <c r="C29" s="9">
        <v>124775.06776039999</v>
      </c>
      <c r="D29" s="9">
        <f>SUM(E29:F29)</f>
        <v>3428523.5943128001</v>
      </c>
      <c r="E29" s="9">
        <v>3393369.2412911002</v>
      </c>
      <c r="F29" s="10">
        <v>35154.353021700001</v>
      </c>
      <c r="G29" s="2"/>
    </row>
    <row r="30" spans="1:70" x14ac:dyDescent="0.2">
      <c r="A30" s="33" t="s">
        <v>17</v>
      </c>
      <c r="B30" s="23">
        <v>70210.696899999995</v>
      </c>
      <c r="C30" s="9">
        <v>133224.05124579999</v>
      </c>
      <c r="D30" s="9">
        <f>SUM(E30:F30)</f>
        <v>3751261.378155</v>
      </c>
      <c r="E30" s="9">
        <v>3712259.6491366001</v>
      </c>
      <c r="F30" s="10">
        <v>39001.729018400001</v>
      </c>
      <c r="G30" s="2"/>
    </row>
    <row r="31" spans="1:70" ht="30" customHeight="1" x14ac:dyDescent="0.2">
      <c r="A31" s="32" t="s">
        <v>18</v>
      </c>
      <c r="B31" s="22">
        <f>+AVERAGE(B32,B33,B34)</f>
        <v>70086.435600000012</v>
      </c>
      <c r="C31" s="7">
        <f>+C32+C33+C34</f>
        <v>408157.82472989999</v>
      </c>
      <c r="D31" s="7">
        <f>+D32+D33+D34</f>
        <v>10716508.2943599</v>
      </c>
      <c r="E31" s="7">
        <f>+E32+E33+E34</f>
        <v>10629560.3685729</v>
      </c>
      <c r="F31" s="8">
        <f>+F32+F33+F34</f>
        <v>86947.925787</v>
      </c>
      <c r="G31" s="2"/>
    </row>
    <row r="32" spans="1:70" x14ac:dyDescent="0.2">
      <c r="A32" s="33" t="s">
        <v>19</v>
      </c>
      <c r="B32" s="23">
        <v>70174.513600000006</v>
      </c>
      <c r="C32" s="9">
        <v>160784.342985</v>
      </c>
      <c r="D32" s="9">
        <v>3868490.1548313</v>
      </c>
      <c r="E32" s="9">
        <v>3835827.2453466002</v>
      </c>
      <c r="F32" s="10">
        <v>32662.909484700001</v>
      </c>
      <c r="G32" s="2"/>
    </row>
    <row r="33" spans="1:8" x14ac:dyDescent="0.2">
      <c r="A33" s="33" t="s">
        <v>20</v>
      </c>
      <c r="B33" s="23">
        <v>69979.046700000006</v>
      </c>
      <c r="C33" s="9">
        <v>122335.7201542</v>
      </c>
      <c r="D33" s="9">
        <v>3493652.3719139001</v>
      </c>
      <c r="E33" s="9">
        <v>3466778.3331311001</v>
      </c>
      <c r="F33" s="10">
        <v>26874.038782799998</v>
      </c>
      <c r="G33" s="2"/>
    </row>
    <row r="34" spans="1:8" x14ac:dyDescent="0.2">
      <c r="A34" s="33" t="s">
        <v>21</v>
      </c>
      <c r="B34" s="23">
        <v>70105.746499999994</v>
      </c>
      <c r="C34" s="9">
        <v>125037.7615907</v>
      </c>
      <c r="D34" s="9">
        <v>3354365.7676146999</v>
      </c>
      <c r="E34" s="9">
        <v>3326954.7900951998</v>
      </c>
      <c r="F34" s="10">
        <v>27410.9775195</v>
      </c>
      <c r="G34" s="2"/>
    </row>
    <row r="35" spans="1:8" ht="30" customHeight="1" x14ac:dyDescent="0.2">
      <c r="A35" s="27" t="s">
        <v>30</v>
      </c>
      <c r="B35" s="22">
        <f>AVERAGE(B36,B37,B40)</f>
        <v>69892.618900000001</v>
      </c>
      <c r="C35" s="7">
        <f>SUM(C36,C37,C40)</f>
        <v>395927.79899090005</v>
      </c>
      <c r="D35" s="7">
        <f>+E35+F35</f>
        <v>12633215.553942002</v>
      </c>
      <c r="E35" s="7">
        <f>SUM(E36,E37,E40)</f>
        <v>12543729.540220302</v>
      </c>
      <c r="F35" s="8">
        <f>SUM(F36,F37,F40)</f>
        <v>89486.013721700001</v>
      </c>
      <c r="G35" s="2"/>
      <c r="H35" s="11"/>
    </row>
    <row r="36" spans="1:8" x14ac:dyDescent="0.2">
      <c r="A36" s="33" t="s">
        <v>23</v>
      </c>
      <c r="B36" s="23">
        <v>69965.813299999994</v>
      </c>
      <c r="C36" s="9">
        <v>122729.1675526</v>
      </c>
      <c r="D36" s="9">
        <v>4724120.9886042001</v>
      </c>
      <c r="E36" s="9">
        <v>4695112.6394370003</v>
      </c>
      <c r="F36" s="10">
        <v>29008.349167199998</v>
      </c>
      <c r="G36" s="2"/>
    </row>
    <row r="37" spans="1:8" x14ac:dyDescent="0.2">
      <c r="A37" s="33" t="s">
        <v>24</v>
      </c>
      <c r="B37" s="23">
        <v>69740.396699999998</v>
      </c>
      <c r="C37" s="9">
        <v>154389.67112370001</v>
      </c>
      <c r="D37" s="9">
        <v>3857857.6883761999</v>
      </c>
      <c r="E37" s="9">
        <v>3826866.9424119</v>
      </c>
      <c r="F37" s="10">
        <v>30990.7459643</v>
      </c>
      <c r="G37" s="2"/>
    </row>
    <row r="38" spans="1:8" x14ac:dyDescent="0.2">
      <c r="A38" s="33" t="s">
        <v>25</v>
      </c>
      <c r="B38" s="23">
        <v>44959.5985</v>
      </c>
      <c r="C38" s="9" t="s">
        <v>26</v>
      </c>
      <c r="D38" s="9" t="s">
        <v>26</v>
      </c>
      <c r="E38" s="9" t="s">
        <v>26</v>
      </c>
      <c r="F38" s="10" t="s">
        <v>26</v>
      </c>
      <c r="G38" s="2"/>
    </row>
    <row r="39" spans="1:8" x14ac:dyDescent="0.2">
      <c r="A39" s="33" t="s">
        <v>27</v>
      </c>
      <c r="B39" s="23">
        <v>24780.798200000001</v>
      </c>
      <c r="C39" s="9" t="s">
        <v>26</v>
      </c>
      <c r="D39" s="9" t="s">
        <v>26</v>
      </c>
      <c r="E39" s="9" t="s">
        <v>26</v>
      </c>
      <c r="F39" s="10" t="s">
        <v>26</v>
      </c>
      <c r="G39" s="2"/>
    </row>
    <row r="40" spans="1:8" x14ac:dyDescent="0.2">
      <c r="A40" s="33" t="s">
        <v>28</v>
      </c>
      <c r="B40" s="23">
        <v>69971.646699999998</v>
      </c>
      <c r="C40" s="9">
        <v>118808.9603146</v>
      </c>
      <c r="D40" s="9">
        <v>4051236.8769616</v>
      </c>
      <c r="E40" s="9">
        <v>4021749.9583713999</v>
      </c>
      <c r="F40" s="10">
        <v>29486.918590199999</v>
      </c>
      <c r="G40" s="2"/>
    </row>
    <row r="41" spans="1:8" ht="35.1" customHeight="1" x14ac:dyDescent="0.2">
      <c r="A41" s="31" t="s">
        <v>31</v>
      </c>
      <c r="B41" s="22">
        <f>AVERAGE(B43,B44,B45,B47,B48,B49,B51,B52,B55)</f>
        <v>4422.9225888888877</v>
      </c>
      <c r="C41" s="7">
        <f>SUM(C43,C44,C45,C47,C48,C49,C51,C52,C55)</f>
        <v>48267.590484</v>
      </c>
      <c r="D41" s="7">
        <f>SUM(E41:F41)</f>
        <v>655750.09057520004</v>
      </c>
      <c r="E41" s="7">
        <f>SUM(E43,E44,E45,E47,E48,E49,E51,E52,E55)</f>
        <v>649151.02338520007</v>
      </c>
      <c r="F41" s="8">
        <f>SUM(F43,F44,F45,F47,F48,F49,F51,F52,F55)</f>
        <v>6599.0671900000007</v>
      </c>
      <c r="G41" s="2"/>
    </row>
    <row r="42" spans="1:8" ht="30" customHeight="1" x14ac:dyDescent="0.2">
      <c r="A42" s="32" t="s">
        <v>14</v>
      </c>
      <c r="B42" s="22">
        <v>4430.7636999999995</v>
      </c>
      <c r="C42" s="7">
        <v>15350.841626400001</v>
      </c>
      <c r="D42" s="7">
        <v>197965.33197609999</v>
      </c>
      <c r="E42" s="8">
        <v>195523.89723609999</v>
      </c>
      <c r="F42" s="8">
        <v>2441.4347400000001</v>
      </c>
      <c r="G42" s="2"/>
    </row>
    <row r="43" spans="1:8" x14ac:dyDescent="0.2">
      <c r="A43" s="33" t="s">
        <v>15</v>
      </c>
      <c r="B43" s="23">
        <v>4380.6536999999998</v>
      </c>
      <c r="C43" s="9">
        <v>5116.6952688000001</v>
      </c>
      <c r="D43" s="10">
        <v>65475.313606600001</v>
      </c>
      <c r="E43" s="10">
        <v>64661.670606599997</v>
      </c>
      <c r="F43" s="10">
        <v>813.64300000000003</v>
      </c>
      <c r="G43" s="2"/>
    </row>
    <row r="44" spans="1:8" x14ac:dyDescent="0.2">
      <c r="A44" s="33" t="s">
        <v>16</v>
      </c>
      <c r="B44" s="23">
        <v>4442.4836999999998</v>
      </c>
      <c r="C44" s="9">
        <v>4914.9159188000003</v>
      </c>
      <c r="D44" s="10">
        <v>66391.970697700002</v>
      </c>
      <c r="E44" s="10">
        <v>65559.158457700003</v>
      </c>
      <c r="F44" s="10">
        <v>832.81223999999997</v>
      </c>
      <c r="G44" s="2"/>
    </row>
    <row r="45" spans="1:8" x14ac:dyDescent="0.2">
      <c r="A45" s="33" t="s">
        <v>17</v>
      </c>
      <c r="B45" s="23">
        <v>4469.1536999999998</v>
      </c>
      <c r="C45" s="9">
        <v>5319.2304388000002</v>
      </c>
      <c r="D45" s="10">
        <v>66098.047671799999</v>
      </c>
      <c r="E45" s="10">
        <v>65303.068171799998</v>
      </c>
      <c r="F45" s="10">
        <v>794.97950000000003</v>
      </c>
      <c r="G45" s="2"/>
    </row>
    <row r="46" spans="1:8" ht="30" customHeight="1" x14ac:dyDescent="0.2">
      <c r="A46" s="32" t="s">
        <v>18</v>
      </c>
      <c r="B46" s="22">
        <v>4432.8203666666668</v>
      </c>
      <c r="C46" s="7">
        <v>16470.3295124</v>
      </c>
      <c r="D46" s="8">
        <v>225779.15232110006</v>
      </c>
      <c r="E46" s="8">
        <v>223793.5436111</v>
      </c>
      <c r="F46" s="8">
        <v>1985.60871</v>
      </c>
      <c r="G46" s="2"/>
    </row>
    <row r="47" spans="1:8" x14ac:dyDescent="0.2">
      <c r="A47" s="33" t="s">
        <v>19</v>
      </c>
      <c r="B47" s="23">
        <v>4419.0636999999997</v>
      </c>
      <c r="C47" s="9">
        <v>6633.8727441999999</v>
      </c>
      <c r="D47" s="10">
        <v>73623.659255700011</v>
      </c>
      <c r="E47" s="10">
        <v>72914.707555700006</v>
      </c>
      <c r="F47" s="10">
        <v>708.95169999999996</v>
      </c>
      <c r="G47" s="2"/>
    </row>
    <row r="48" spans="1:8" x14ac:dyDescent="0.2">
      <c r="A48" s="33" t="s">
        <v>20</v>
      </c>
      <c r="B48" s="23">
        <v>4463.7437</v>
      </c>
      <c r="C48" s="9">
        <v>4991.9515340999997</v>
      </c>
      <c r="D48" s="10">
        <v>72426.266560700009</v>
      </c>
      <c r="E48" s="10">
        <v>71813.303900700004</v>
      </c>
      <c r="F48" s="10">
        <v>612.96266000000003</v>
      </c>
      <c r="G48" s="2"/>
    </row>
    <row r="49" spans="1:72" x14ac:dyDescent="0.2">
      <c r="A49" s="33" t="s">
        <v>21</v>
      </c>
      <c r="B49" s="25">
        <v>4415.6536999999998</v>
      </c>
      <c r="C49" s="10">
        <v>4844.5052341000001</v>
      </c>
      <c r="D49" s="10">
        <v>79729.226504700011</v>
      </c>
      <c r="E49" s="10">
        <v>79065.532154700006</v>
      </c>
      <c r="F49" s="10">
        <v>663.69434999999999</v>
      </c>
      <c r="G49" s="2"/>
    </row>
    <row r="50" spans="1:72" s="12" customFormat="1" ht="30" customHeight="1" x14ac:dyDescent="0.2">
      <c r="A50" s="32" t="s">
        <v>22</v>
      </c>
      <c r="B50" s="22">
        <f>AVERAGE(B51,B52,B55)</f>
        <v>4405.1837000000005</v>
      </c>
      <c r="C50" s="7">
        <f>SUM(C51,C52,C55)</f>
        <v>16446.4193452</v>
      </c>
      <c r="D50" s="7">
        <f>+E50+F50</f>
        <v>232005.60627799996</v>
      </c>
      <c r="E50" s="7">
        <f>SUM(E51,E52,E55)</f>
        <v>229833.58253799996</v>
      </c>
      <c r="F50" s="8">
        <f>SUM(F51,F52,F55)</f>
        <v>2172.0237400000001</v>
      </c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 spans="1:72" s="12" customFormat="1" x14ac:dyDescent="0.2">
      <c r="A51" s="33" t="s">
        <v>23</v>
      </c>
      <c r="B51" s="23">
        <v>4389.4036999999998</v>
      </c>
      <c r="C51" s="9">
        <v>5076.9225741</v>
      </c>
      <c r="D51" s="9">
        <v>74826.629097500001</v>
      </c>
      <c r="E51" s="9">
        <v>74168.689517499995</v>
      </c>
      <c r="F51" s="10">
        <v>657.93957999999998</v>
      </c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</row>
    <row r="52" spans="1:72" s="12" customFormat="1" x14ac:dyDescent="0.2">
      <c r="A52" s="33" t="s">
        <v>24</v>
      </c>
      <c r="B52" s="23">
        <v>4419.0736999999999</v>
      </c>
      <c r="C52" s="9">
        <v>6411.3731870000001</v>
      </c>
      <c r="D52" s="9">
        <v>77605.010488499989</v>
      </c>
      <c r="E52" s="9">
        <v>76786.294158499994</v>
      </c>
      <c r="F52" s="10">
        <v>818.71632999999997</v>
      </c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1:72" s="12" customFormat="1" x14ac:dyDescent="0.2">
      <c r="A53" s="33" t="s">
        <v>25</v>
      </c>
      <c r="B53" s="23">
        <v>3093.3002999999999</v>
      </c>
      <c r="C53" s="9" t="s">
        <v>26</v>
      </c>
      <c r="D53" s="9" t="s">
        <v>26</v>
      </c>
      <c r="E53" s="9" t="s">
        <v>26</v>
      </c>
      <c r="F53" s="10" t="s">
        <v>26</v>
      </c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1:72" s="12" customFormat="1" x14ac:dyDescent="0.2">
      <c r="A54" s="33" t="s">
        <v>27</v>
      </c>
      <c r="B54" s="23">
        <v>1325.7734</v>
      </c>
      <c r="C54" s="9" t="s">
        <v>26</v>
      </c>
      <c r="D54" s="9" t="s">
        <v>26</v>
      </c>
      <c r="E54" s="9" t="s">
        <v>26</v>
      </c>
      <c r="F54" s="10" t="s">
        <v>26</v>
      </c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1:72" s="12" customFormat="1" x14ac:dyDescent="0.2">
      <c r="A55" s="34" t="s">
        <v>28</v>
      </c>
      <c r="B55" s="26">
        <v>4407.0736999999999</v>
      </c>
      <c r="C55" s="16">
        <v>4958.1235840999998</v>
      </c>
      <c r="D55" s="16">
        <v>79573.966692000002</v>
      </c>
      <c r="E55" s="16">
        <v>78878.598861999999</v>
      </c>
      <c r="F55" s="17">
        <v>695.36783000000003</v>
      </c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1:72" ht="16.5" customHeight="1" x14ac:dyDescent="0.2">
      <c r="A56" s="18" t="s">
        <v>32</v>
      </c>
      <c r="B56" s="19"/>
      <c r="C56" s="19"/>
      <c r="D56" s="19"/>
      <c r="E56" s="19"/>
      <c r="F56" s="19"/>
      <c r="G56" s="2"/>
    </row>
    <row r="57" spans="1:72" ht="12.95" customHeight="1" x14ac:dyDescent="0.2">
      <c r="A57" s="20" t="s">
        <v>33</v>
      </c>
      <c r="B57" s="19"/>
      <c r="C57" s="19"/>
      <c r="D57" s="19"/>
      <c r="E57" s="19"/>
      <c r="F57" s="19"/>
      <c r="G57" s="2"/>
    </row>
    <row r="58" spans="1:72" ht="12.95" customHeight="1" x14ac:dyDescent="0.2">
      <c r="A58" s="36" t="s">
        <v>37</v>
      </c>
      <c r="B58" s="19"/>
      <c r="C58" s="37"/>
      <c r="D58" s="19"/>
      <c r="E58" s="19"/>
      <c r="F58" s="19"/>
      <c r="G58" s="2"/>
    </row>
    <row r="59" spans="1:72" ht="12.95" customHeight="1" x14ac:dyDescent="0.2">
      <c r="A59" s="20" t="s">
        <v>34</v>
      </c>
      <c r="B59" s="19"/>
      <c r="C59" s="19"/>
      <c r="D59" s="19"/>
      <c r="E59" s="19"/>
      <c r="F59" s="19"/>
      <c r="G59" s="2"/>
    </row>
    <row r="60" spans="1:72" s="1" customFormat="1" x14ac:dyDescent="0.2"/>
    <row r="61" spans="1:72" s="1" customFormat="1" x14ac:dyDescent="0.2"/>
    <row r="62" spans="1:72" s="1" customFormat="1" x14ac:dyDescent="0.2"/>
    <row r="63" spans="1:72" s="1" customFormat="1" x14ac:dyDescent="0.2"/>
    <row r="64" spans="1:72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</sheetData>
  <mergeCells count="13">
    <mergeCell ref="A7:F7"/>
    <mergeCell ref="A8:A10"/>
    <mergeCell ref="B8:B10"/>
    <mergeCell ref="C8:F8"/>
    <mergeCell ref="C9:C10"/>
    <mergeCell ref="D9:D10"/>
    <mergeCell ref="E9:F9"/>
    <mergeCell ref="A6:F6"/>
    <mergeCell ref="A1:F1"/>
    <mergeCell ref="A2:F2"/>
    <mergeCell ref="A3:F3"/>
    <mergeCell ref="A4:F4"/>
    <mergeCell ref="A5:F5"/>
  </mergeCells>
  <printOptions horizontalCentered="1" verticalCentered="1"/>
  <pageMargins left="0" right="0" top="0" bottom="0" header="0" footer="0"/>
  <pageSetup scale="74" orientation="portrait" horizontalDpi="200" verticalDpi="200" r:id="rId1"/>
  <headerFooter alignWithMargins="0"/>
  <ignoredErrors>
    <ignoredError sqref="D12:D15 D16:D26 B16:C26 E16:F26 B35:C35 B50:C50 D50 E50:F50 B41:C41 D41 E41:F41 D35 E35:F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AMBAR DIAZ DE GONZALEZ</dc:creator>
  <cp:lastModifiedBy>AMBAR DIAZ DE GONZALEZ</cp:lastModifiedBy>
  <cp:lastPrinted>2026-01-05T13:20:24Z</cp:lastPrinted>
  <dcterms:created xsi:type="dcterms:W3CDTF">2026-01-02T13:43:08Z</dcterms:created>
  <dcterms:modified xsi:type="dcterms:W3CDTF">2026-01-19T15:49:55Z</dcterms:modified>
</cp:coreProperties>
</file>